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Parking\"/>
    </mc:Choice>
  </mc:AlternateContent>
  <xr:revisionPtr revIDLastSave="0" documentId="14_{480ADEEE-306B-43DC-8E17-C9F18206D7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7" i="1" l="1"/>
  <c r="H65" i="1"/>
  <c r="I65" i="1" l="1"/>
  <c r="L2" i="1"/>
  <c r="M2" i="1"/>
  <c r="L3" i="1"/>
  <c r="M3" i="1" s="1"/>
  <c r="L4" i="1"/>
  <c r="M4" i="1" s="1"/>
  <c r="L5" i="1"/>
  <c r="M5" i="1" s="1"/>
  <c r="L6" i="1"/>
  <c r="M6" i="1"/>
  <c r="L7" i="1"/>
  <c r="M7" i="1"/>
  <c r="L8" i="1"/>
  <c r="M8" i="1"/>
  <c r="L9" i="1"/>
  <c r="M9" i="1"/>
  <c r="L10" i="1"/>
  <c r="M10" i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 s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45" i="1"/>
  <c r="M45" i="1"/>
  <c r="K56" i="1"/>
  <c r="I56" i="1"/>
  <c r="M56" i="1" l="1"/>
  <c r="I67" i="1"/>
  <c r="L56" i="1"/>
  <c r="H29" i="1" l="1"/>
  <c r="H28" i="1"/>
  <c r="H17" i="1"/>
  <c r="H16" i="1"/>
  <c r="H5" i="1"/>
  <c r="H4" i="1"/>
  <c r="H6" i="1"/>
  <c r="H7" i="1"/>
  <c r="H8" i="1"/>
  <c r="H9" i="1"/>
  <c r="H10" i="1"/>
  <c r="H12" i="1"/>
  <c r="H18" i="1"/>
  <c r="H19" i="1"/>
  <c r="H20" i="1"/>
  <c r="H21" i="1"/>
  <c r="H22" i="1"/>
  <c r="H23" i="1"/>
  <c r="H24" i="1"/>
  <c r="H30" i="1"/>
  <c r="H31" i="1"/>
  <c r="H45" i="1"/>
  <c r="H3" i="1"/>
  <c r="H13" i="1"/>
  <c r="H14" i="1"/>
  <c r="H15" i="1"/>
  <c r="H25" i="1"/>
  <c r="H26" i="1"/>
  <c r="H27" i="1"/>
  <c r="E76" i="1"/>
  <c r="H2" i="1" l="1"/>
  <c r="H11" i="1"/>
  <c r="G55" i="1"/>
  <c r="G56" i="1" s="1"/>
  <c r="G65" i="1"/>
  <c r="H56" i="1" l="1"/>
  <c r="G67" i="1"/>
  <c r="F65" i="1"/>
  <c r="F56" i="1"/>
  <c r="F67" i="1" s="1"/>
  <c r="E65" i="1" l="1"/>
  <c r="E56" i="1"/>
  <c r="E67" i="1" l="1"/>
  <c r="D56" i="1"/>
  <c r="D65" i="1"/>
  <c r="D67" i="1" l="1"/>
</calcChain>
</file>

<file path=xl/sharedStrings.xml><?xml version="1.0" encoding="utf-8"?>
<sst xmlns="http://schemas.openxmlformats.org/spreadsheetml/2006/main" count="151" uniqueCount="94">
  <si>
    <t>Controlled Parking Site</t>
  </si>
  <si>
    <t>Type</t>
  </si>
  <si>
    <t>No. of Bays</t>
  </si>
  <si>
    <t>Bampfylde Street</t>
  </si>
  <si>
    <t>Pay &amp; Display</t>
  </si>
  <si>
    <t>Bartholomew Terrace</t>
  </si>
  <si>
    <t>Belmont Road</t>
  </si>
  <si>
    <t>Bystock Terrace</t>
  </si>
  <si>
    <t>Cathedral &amp; Quay</t>
  </si>
  <si>
    <t>Civic Centre</t>
  </si>
  <si>
    <t>Free Visitors</t>
  </si>
  <si>
    <t>Gordons' Place</t>
  </si>
  <si>
    <t>Guildhall</t>
  </si>
  <si>
    <t>Pay on Foot</t>
  </si>
  <si>
    <t>Harlequins</t>
  </si>
  <si>
    <t>Haven Road</t>
  </si>
  <si>
    <t>Holman Way</t>
  </si>
  <si>
    <t>Howell Road</t>
  </si>
  <si>
    <t>John Lewis</t>
  </si>
  <si>
    <t>King William Street</t>
  </si>
  <si>
    <t>Magdalen Road</t>
  </si>
  <si>
    <t>Magdalen Street</t>
  </si>
  <si>
    <t>Mary Arches Street</t>
  </si>
  <si>
    <t>Mathews Hall</t>
  </si>
  <si>
    <t>Okehampton Street</t>
  </si>
  <si>
    <t>Parr Street</t>
  </si>
  <si>
    <t>Princesshay 2</t>
  </si>
  <si>
    <t>Princesshay 3</t>
  </si>
  <si>
    <t>Richmond Road</t>
  </si>
  <si>
    <t>Smythen Street</t>
  </si>
  <si>
    <t>Tapper's Close</t>
  </si>
  <si>
    <t>Topsham Quay</t>
  </si>
  <si>
    <t>26 (+64 seasonal)</t>
  </si>
  <si>
    <t>Triangle</t>
  </si>
  <si>
    <t>Albert Street</t>
  </si>
  <si>
    <t>Free Off-Street Residents</t>
  </si>
  <si>
    <t>Clifton Street 1</t>
  </si>
  <si>
    <t>Clifton Street 2</t>
  </si>
  <si>
    <t>Clifton Street 3</t>
  </si>
  <si>
    <t>East John Walk</t>
  </si>
  <si>
    <t>Leighton Terrace</t>
  </si>
  <si>
    <t>Lower Albert Street</t>
  </si>
  <si>
    <t>Oxford Road</t>
  </si>
  <si>
    <t>Sandford Walk 1</t>
  </si>
  <si>
    <t>Sandford Walk 2</t>
  </si>
  <si>
    <t>St Matthews Close</t>
  </si>
  <si>
    <t>Duryard</t>
  </si>
  <si>
    <t>Free Off-Street Recreational</t>
  </si>
  <si>
    <t>Bromhams Farm</t>
  </si>
  <si>
    <t>Cowick Barton</t>
  </si>
  <si>
    <t>Bettys Mead</t>
  </si>
  <si>
    <t>Hamlin Lane</t>
  </si>
  <si>
    <t>King George V</t>
  </si>
  <si>
    <t>Station Road, Pinhoe</t>
  </si>
  <si>
    <t>Permits/Season Tickets</t>
  </si>
  <si>
    <t>Various</t>
  </si>
  <si>
    <t>n/a</t>
  </si>
  <si>
    <t>Penalty Charge Notices</t>
  </si>
  <si>
    <t>Solar Panel Income</t>
  </si>
  <si>
    <t>Other Miscellaneous</t>
  </si>
  <si>
    <t>Total Net Income</t>
  </si>
  <si>
    <t>Expenditure</t>
  </si>
  <si>
    <t>Pay</t>
  </si>
  <si>
    <t>Car Parks &amp; Cash Collection</t>
  </si>
  <si>
    <t>Premises</t>
  </si>
  <si>
    <t>Supplies &amp; Services</t>
  </si>
  <si>
    <t>Transport</t>
  </si>
  <si>
    <t>Support Services</t>
  </si>
  <si>
    <t>Capital Charges</t>
  </si>
  <si>
    <t>Total Net Expenditure</t>
  </si>
  <si>
    <t>Annual Surplus</t>
  </si>
  <si>
    <t>Any surplus is used to help pay for other services the council provide, including street cleansing and CCTV for example.</t>
  </si>
  <si>
    <t>Penalty Charge Notice Info</t>
  </si>
  <si>
    <t>Total PCNs Issued</t>
  </si>
  <si>
    <t>Total at Higher Rate</t>
  </si>
  <si>
    <t>Total at Lower Rate</t>
  </si>
  <si>
    <t>Number of PCNs Paid</t>
  </si>
  <si>
    <t>Number Paid at Discount Rate</t>
  </si>
  <si>
    <t>Number of PCNs Cancelled</t>
  </si>
  <si>
    <t>Number of PCNs Outstanding</t>
  </si>
  <si>
    <t>Clifton Hill</t>
  </si>
  <si>
    <t>Flowerpot Lane</t>
  </si>
  <si>
    <t>Station Road, Exwick</t>
  </si>
  <si>
    <t>Income 2019/20</t>
  </si>
  <si>
    <t>Number of PCN's paid at other rates</t>
  </si>
  <si>
    <t>Income 2020/21</t>
  </si>
  <si>
    <t>Income 2021/22</t>
  </si>
  <si>
    <t>Income 2022/23</t>
  </si>
  <si>
    <t>Turf Approach, Exminster</t>
  </si>
  <si>
    <t>Income 23/24</t>
  </si>
  <si>
    <t>Combined Full Year</t>
  </si>
  <si>
    <t>Actuals        M1-M10</t>
  </si>
  <si>
    <t>Estimates   M11+</t>
  </si>
  <si>
    <t>Income 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</si>
</sst>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0_ ;[Red]\-#,##0.00\ "/>
    <numFmt numFmtId="166" formatCode="#0.00;\-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64" fontId="0" fillId="0" borderId="1" xfId="1" applyNumberFormat="1" applyFont="1" applyBorder="1"/>
    <xf numFmtId="164" fontId="2" fillId="0" borderId="1" xfId="0" applyNumberFormat="1" applyFont="1" applyBorder="1"/>
    <xf numFmtId="3" fontId="2" fillId="0" borderId="1" xfId="0" applyNumberFormat="1" applyFont="1" applyBorder="1"/>
    <xf numFmtId="164" fontId="2" fillId="0" borderId="1" xfId="1" applyNumberFormat="1" applyFont="1" applyBorder="1"/>
    <xf numFmtId="0" fontId="0" fillId="0" borderId="0" xfId="0" applyAlignment="1">
      <alignment horizontal="right"/>
    </xf>
    <xf numFmtId="3" fontId="0" fillId="0" borderId="1" xfId="0" applyNumberFormat="1" applyBorder="1" applyAlignment="1">
      <alignment horizontal="right"/>
    </xf>
    <xf numFmtId="0" fontId="2" fillId="0" borderId="2" xfId="0" applyFont="1" applyBorder="1" applyAlignment="1">
      <alignment horizontal="center"/>
    </xf>
    <xf numFmtId="164" fontId="0" fillId="0" borderId="2" xfId="1" applyNumberFormat="1" applyFont="1" applyBorder="1" applyAlignment="1">
      <alignment horizontal="right"/>
    </xf>
    <xf numFmtId="43" fontId="2" fillId="0" borderId="2" xfId="1" applyFont="1" applyBorder="1"/>
    <xf numFmtId="0" fontId="0" fillId="0" borderId="2" xfId="0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0" fillId="0" borderId="0" xfId="0" applyNumberFormat="1"/>
    <xf numFmtId="165" fontId="0" fillId="0" borderId="1" xfId="0" applyNumberFormat="1" applyBorder="1"/>
    <xf numFmtId="166" fontId="0" fillId="0" borderId="1" xfId="0" applyNumberFormat="1" applyBorder="1"/>
    <xf numFmtId="0" fontId="5" fillId="0" borderId="0" xfId="0" applyFont="1"/>
    <xf numFmtId="0" fontId="4" fillId="0" borderId="0" xfId="0" applyFont="1"/>
    <xf numFmtId="0" fontId="0" fillId="2" borderId="1" xfId="0" applyFill="1" applyBorder="1"/>
    <xf numFmtId="43" fontId="0" fillId="0" borderId="0" xfId="0" applyNumberFormat="1"/>
    <xf numFmtId="164" fontId="2" fillId="0" borderId="2" xfId="1" applyNumberFormat="1" applyFont="1" applyBorder="1"/>
    <xf numFmtId="0" fontId="0" fillId="2" borderId="1" xfId="0" applyFill="1" applyBorder="1" applyAlignment="1">
      <alignment horizontal="left"/>
    </xf>
    <xf numFmtId="164" fontId="0" fillId="2" borderId="1" xfId="1" applyNumberFormat="1" applyFont="1" applyFill="1" applyBorder="1" applyAlignment="1">
      <alignment horizontal="center"/>
    </xf>
    <xf numFmtId="164" fontId="0" fillId="2" borderId="1" xfId="1" applyNumberFormat="1" applyFont="1" applyFill="1" applyBorder="1"/>
    <xf numFmtId="164" fontId="0" fillId="2" borderId="2" xfId="1" applyNumberFormat="1" applyFont="1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3" fontId="0" fillId="2" borderId="2" xfId="0" applyNumberFormat="1" applyFill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"/>
  <sheetViews>
    <sheetView tabSelected="1" zoomScale="90" zoomScaleNormal="90" workbookViewId="0">
      <selection activeCell="G81" sqref="G81"/>
    </sheetView>
  </sheetViews>
  <sheetFormatPr defaultRowHeight="14.4" outlineLevelCol="1" x14ac:dyDescent="0.3"/>
  <cols>
    <col min="1" max="1" width="33.88671875" customWidth="1"/>
    <col min="2" max="2" width="26.88671875" bestFit="1" customWidth="1"/>
    <col min="3" max="3" width="16.109375" bestFit="1" customWidth="1"/>
    <col min="4" max="4" width="16.109375" customWidth="1" outlineLevel="1"/>
    <col min="5" max="7" width="14.44140625" customWidth="1" outlineLevel="1"/>
    <col min="8" max="8" width="13.88671875" bestFit="1" customWidth="1" outlineLevel="1"/>
    <col min="9" max="9" width="13.88671875" bestFit="1" customWidth="1"/>
    <col min="10" max="10" width="10.5546875" bestFit="1" customWidth="1"/>
    <col min="11" max="13" width="13.33203125" style="25" hidden="1" customWidth="1"/>
    <col min="16" max="16" width="44.6640625" bestFit="1" customWidth="1"/>
  </cols>
  <sheetData>
    <row r="1" spans="1:13" ht="30" customHeight="1" x14ac:dyDescent="0.3">
      <c r="A1" s="1" t="s">
        <v>0</v>
      </c>
      <c r="B1" s="2" t="s">
        <v>1</v>
      </c>
      <c r="C1" s="2" t="s">
        <v>2</v>
      </c>
      <c r="D1" s="2" t="s">
        <v>83</v>
      </c>
      <c r="E1" s="2" t="s">
        <v>85</v>
      </c>
      <c r="F1" s="2" t="s">
        <v>86</v>
      </c>
      <c r="G1" s="18" t="s">
        <v>87</v>
      </c>
      <c r="H1" s="2" t="s">
        <v>89</v>
      </c>
      <c r="I1" s="2" t="s">
        <v>93</v>
      </c>
      <c r="K1" s="23" t="s">
        <v>91</v>
      </c>
      <c r="L1" s="23" t="s">
        <v>92</v>
      </c>
      <c r="M1" s="24" t="s">
        <v>90</v>
      </c>
    </row>
    <row r="2" spans="1:13" x14ac:dyDescent="0.3">
      <c r="A2" s="3" t="s">
        <v>3</v>
      </c>
      <c r="B2" s="4" t="s">
        <v>4</v>
      </c>
      <c r="C2" s="4">
        <v>88</v>
      </c>
      <c r="D2" s="7">
        <v>241458</v>
      </c>
      <c r="E2" s="12">
        <v>172215</v>
      </c>
      <c r="F2" s="12">
        <v>272250</v>
      </c>
      <c r="G2" s="19">
        <v>323710.36</v>
      </c>
      <c r="H2" s="26">
        <f>M2</f>
        <v>399700.36794117646</v>
      </c>
      <c r="I2" s="26">
        <v>431939.93</v>
      </c>
      <c r="J2" s="25"/>
      <c r="K2" s="25">
        <v>338804.19</v>
      </c>
      <c r="L2" s="25">
        <f>K2*55/306</f>
        <v>60896.177941176466</v>
      </c>
      <c r="M2" s="25">
        <f>SUM(K2:L2)</f>
        <v>399700.36794117646</v>
      </c>
    </row>
    <row r="3" spans="1:13" x14ac:dyDescent="0.3">
      <c r="A3" s="3" t="s">
        <v>5</v>
      </c>
      <c r="B3" s="4" t="s">
        <v>4</v>
      </c>
      <c r="C3" s="4">
        <v>46</v>
      </c>
      <c r="D3" s="7">
        <v>18218</v>
      </c>
      <c r="E3" s="12">
        <v>7200</v>
      </c>
      <c r="F3" s="12">
        <v>17298</v>
      </c>
      <c r="G3" s="19">
        <v>20811.580000000002</v>
      </c>
      <c r="H3" s="26">
        <f t="shared" ref="H3:H31" si="0">M3</f>
        <v>23151.106960784313</v>
      </c>
      <c r="I3" s="26">
        <v>27101.67</v>
      </c>
      <c r="J3" s="25"/>
      <c r="K3" s="25">
        <v>19623.93</v>
      </c>
      <c r="L3" s="25">
        <f t="shared" ref="L3:L31" si="1">K3*55/306</f>
        <v>3527.1769607843135</v>
      </c>
      <c r="M3" s="25">
        <f t="shared" ref="M3:M31" si="2">SUM(K3:L3)</f>
        <v>23151.106960784313</v>
      </c>
    </row>
    <row r="4" spans="1:13" x14ac:dyDescent="0.3">
      <c r="A4" s="3" t="s">
        <v>6</v>
      </c>
      <c r="B4" s="4" t="s">
        <v>4</v>
      </c>
      <c r="C4" s="4">
        <v>27</v>
      </c>
      <c r="D4" s="7">
        <v>45554</v>
      </c>
      <c r="E4" s="12">
        <v>22087</v>
      </c>
      <c r="F4" s="12">
        <v>49168</v>
      </c>
      <c r="G4" s="19">
        <v>55294.9</v>
      </c>
      <c r="H4" s="26">
        <f t="shared" si="0"/>
        <v>60397.199379084974</v>
      </c>
      <c r="I4" s="26">
        <v>65657.02</v>
      </c>
      <c r="J4" s="25"/>
      <c r="K4" s="25">
        <v>51195.41</v>
      </c>
      <c r="L4" s="25">
        <f t="shared" si="1"/>
        <v>9201.7893790849685</v>
      </c>
      <c r="M4" s="25">
        <f t="shared" si="2"/>
        <v>60397.199379084974</v>
      </c>
    </row>
    <row r="5" spans="1:13" x14ac:dyDescent="0.3">
      <c r="A5" s="3" t="s">
        <v>7</v>
      </c>
      <c r="B5" s="4" t="s">
        <v>4</v>
      </c>
      <c r="C5" s="4">
        <v>50</v>
      </c>
      <c r="D5" s="7">
        <v>121531</v>
      </c>
      <c r="E5" s="12">
        <v>73999</v>
      </c>
      <c r="F5" s="12">
        <v>134252</v>
      </c>
      <c r="G5" s="19">
        <v>139332.21</v>
      </c>
      <c r="H5" s="26">
        <f t="shared" si="0"/>
        <v>140766.91251633986</v>
      </c>
      <c r="I5" s="26">
        <v>154007.70000000001</v>
      </c>
      <c r="J5" s="25"/>
      <c r="K5" s="25">
        <v>119320.43</v>
      </c>
      <c r="L5" s="25">
        <f t="shared" si="1"/>
        <v>21446.482516339867</v>
      </c>
      <c r="M5" s="25">
        <f t="shared" si="2"/>
        <v>140766.91251633986</v>
      </c>
    </row>
    <row r="6" spans="1:13" x14ac:dyDescent="0.3">
      <c r="A6" s="3" t="s">
        <v>8</v>
      </c>
      <c r="B6" s="4" t="s">
        <v>4</v>
      </c>
      <c r="C6" s="4">
        <v>395</v>
      </c>
      <c r="D6" s="7">
        <v>327016</v>
      </c>
      <c r="E6" s="12">
        <v>130220</v>
      </c>
      <c r="F6" s="12">
        <v>288019</v>
      </c>
      <c r="G6" s="19">
        <v>308228.84999999998</v>
      </c>
      <c r="H6" s="26">
        <f t="shared" si="0"/>
        <v>294196.13598039217</v>
      </c>
      <c r="I6" s="26">
        <v>291714.52</v>
      </c>
      <c r="J6" s="25"/>
      <c r="K6" s="25">
        <v>249374.01</v>
      </c>
      <c r="L6" s="25">
        <f t="shared" si="1"/>
        <v>44822.125980392157</v>
      </c>
      <c r="M6" s="25">
        <f t="shared" si="2"/>
        <v>294196.13598039217</v>
      </c>
    </row>
    <row r="7" spans="1:13" x14ac:dyDescent="0.3">
      <c r="A7" s="3" t="s">
        <v>9</v>
      </c>
      <c r="B7" s="4" t="s">
        <v>10</v>
      </c>
      <c r="C7" s="4">
        <v>16</v>
      </c>
      <c r="D7" s="7">
        <v>0</v>
      </c>
      <c r="E7" s="12">
        <v>0</v>
      </c>
      <c r="F7" s="12">
        <v>0</v>
      </c>
      <c r="G7" s="19">
        <v>0</v>
      </c>
      <c r="H7" s="26">
        <f t="shared" si="0"/>
        <v>0</v>
      </c>
      <c r="I7" s="26">
        <v>0</v>
      </c>
      <c r="J7" s="25"/>
      <c r="K7" s="25">
        <v>0</v>
      </c>
      <c r="L7" s="25">
        <f t="shared" si="1"/>
        <v>0</v>
      </c>
      <c r="M7" s="25">
        <f t="shared" si="2"/>
        <v>0</v>
      </c>
    </row>
    <row r="8" spans="1:13" x14ac:dyDescent="0.3">
      <c r="A8" s="3" t="s">
        <v>80</v>
      </c>
      <c r="B8" s="4" t="s">
        <v>4</v>
      </c>
      <c r="C8" s="4">
        <v>10</v>
      </c>
      <c r="D8" s="7">
        <v>954</v>
      </c>
      <c r="E8" s="12">
        <v>136</v>
      </c>
      <c r="F8" s="12">
        <v>536</v>
      </c>
      <c r="G8" s="19">
        <v>259.51</v>
      </c>
      <c r="H8" s="26">
        <f t="shared" si="0"/>
        <v>0</v>
      </c>
      <c r="I8" s="26">
        <v>0</v>
      </c>
      <c r="J8" s="25"/>
      <c r="K8" s="25">
        <v>0</v>
      </c>
      <c r="L8" s="25">
        <f t="shared" si="1"/>
        <v>0</v>
      </c>
      <c r="M8" s="25">
        <f t="shared" si="2"/>
        <v>0</v>
      </c>
    </row>
    <row r="9" spans="1:13" x14ac:dyDescent="0.3">
      <c r="A9" s="3" t="s">
        <v>81</v>
      </c>
      <c r="B9" s="4" t="s">
        <v>4</v>
      </c>
      <c r="C9" s="4">
        <v>70</v>
      </c>
      <c r="D9" s="7">
        <v>25926</v>
      </c>
      <c r="E9" s="12">
        <v>12133</v>
      </c>
      <c r="F9" s="12">
        <v>22983</v>
      </c>
      <c r="G9" s="19">
        <v>28522.97</v>
      </c>
      <c r="H9" s="26">
        <f t="shared" si="0"/>
        <v>21359.98068627451</v>
      </c>
      <c r="I9" s="26">
        <v>20119.080000000002</v>
      </c>
      <c r="J9" s="25"/>
      <c r="K9" s="25">
        <v>18105.689999999999</v>
      </c>
      <c r="L9" s="25">
        <f t="shared" si="1"/>
        <v>3254.2906862745094</v>
      </c>
      <c r="M9" s="25">
        <f t="shared" si="2"/>
        <v>21359.98068627451</v>
      </c>
    </row>
    <row r="10" spans="1:13" x14ac:dyDescent="0.3">
      <c r="A10" s="3" t="s">
        <v>11</v>
      </c>
      <c r="B10" s="4" t="s">
        <v>4</v>
      </c>
      <c r="C10" s="4">
        <v>38</v>
      </c>
      <c r="D10" s="7">
        <v>24860</v>
      </c>
      <c r="E10" s="12">
        <v>12063</v>
      </c>
      <c r="F10" s="12">
        <v>24115</v>
      </c>
      <c r="G10" s="19">
        <v>33886.1</v>
      </c>
      <c r="H10" s="26">
        <f t="shared" si="0"/>
        <v>32163.731503267973</v>
      </c>
      <c r="I10" s="26">
        <v>29963.42</v>
      </c>
      <c r="J10" s="25"/>
      <c r="K10" s="25">
        <v>27263.439999999999</v>
      </c>
      <c r="L10" s="25">
        <f t="shared" si="1"/>
        <v>4900.2915032679739</v>
      </c>
      <c r="M10" s="25">
        <f t="shared" si="2"/>
        <v>32163.731503267973</v>
      </c>
    </row>
    <row r="11" spans="1:13" x14ac:dyDescent="0.3">
      <c r="A11" s="3" t="s">
        <v>12</v>
      </c>
      <c r="B11" s="4" t="s">
        <v>13</v>
      </c>
      <c r="C11" s="4">
        <v>440</v>
      </c>
      <c r="D11" s="7">
        <v>1470758</v>
      </c>
      <c r="E11" s="12">
        <v>633393</v>
      </c>
      <c r="F11" s="12">
        <v>1306431</v>
      </c>
      <c r="G11" s="19">
        <v>1441115.21</v>
      </c>
      <c r="H11" s="26">
        <f t="shared" si="0"/>
        <v>1484915.3742810457</v>
      </c>
      <c r="I11" s="26">
        <v>1432498.64</v>
      </c>
      <c r="J11" s="25"/>
      <c r="K11" s="25">
        <v>1258681.73</v>
      </c>
      <c r="L11" s="25">
        <f t="shared" si="1"/>
        <v>226233.64428104577</v>
      </c>
      <c r="M11" s="25">
        <f t="shared" si="2"/>
        <v>1484915.3742810457</v>
      </c>
    </row>
    <row r="12" spans="1:13" x14ac:dyDescent="0.3">
      <c r="A12" s="3" t="s">
        <v>14</v>
      </c>
      <c r="B12" s="4" t="s">
        <v>4</v>
      </c>
      <c r="C12" s="4">
        <v>91</v>
      </c>
      <c r="D12" s="7">
        <v>221828</v>
      </c>
      <c r="E12" s="12">
        <v>117496</v>
      </c>
      <c r="F12" s="12">
        <v>227905</v>
      </c>
      <c r="G12" s="19">
        <v>277916.28999999998</v>
      </c>
      <c r="H12" s="26">
        <f t="shared" si="0"/>
        <v>304282.6883333333</v>
      </c>
      <c r="I12" s="26">
        <v>334193.86</v>
      </c>
      <c r="J12" s="25"/>
      <c r="K12" s="25">
        <v>257923.83</v>
      </c>
      <c r="L12" s="25">
        <f t="shared" si="1"/>
        <v>46358.85833333333</v>
      </c>
      <c r="M12" s="25">
        <f t="shared" si="2"/>
        <v>304282.6883333333</v>
      </c>
    </row>
    <row r="13" spans="1:13" x14ac:dyDescent="0.3">
      <c r="A13" s="3" t="s">
        <v>15</v>
      </c>
      <c r="B13" s="4" t="s">
        <v>4</v>
      </c>
      <c r="C13" s="4">
        <v>176</v>
      </c>
      <c r="D13" s="7">
        <v>198853</v>
      </c>
      <c r="E13" s="12">
        <v>111511</v>
      </c>
      <c r="F13" s="12">
        <v>220249</v>
      </c>
      <c r="G13" s="19">
        <v>252997.32</v>
      </c>
      <c r="H13" s="26">
        <f t="shared" si="0"/>
        <v>269884.01290849672</v>
      </c>
      <c r="I13" s="26">
        <v>292365.07</v>
      </c>
      <c r="J13" s="25"/>
      <c r="K13" s="25">
        <v>228765.95</v>
      </c>
      <c r="L13" s="25">
        <f t="shared" si="1"/>
        <v>41118.06290849673</v>
      </c>
      <c r="M13" s="25">
        <f t="shared" si="2"/>
        <v>269884.01290849672</v>
      </c>
    </row>
    <row r="14" spans="1:13" x14ac:dyDescent="0.3">
      <c r="A14" s="3" t="s">
        <v>16</v>
      </c>
      <c r="B14" s="4" t="s">
        <v>4</v>
      </c>
      <c r="C14" s="4">
        <v>68</v>
      </c>
      <c r="D14" s="7">
        <v>80357</v>
      </c>
      <c r="E14" s="12">
        <v>53145</v>
      </c>
      <c r="F14" s="12">
        <v>94732</v>
      </c>
      <c r="G14" s="19">
        <v>117794.7</v>
      </c>
      <c r="H14" s="26">
        <f t="shared" si="0"/>
        <v>125575.71398692809</v>
      </c>
      <c r="I14" s="26">
        <v>131773.99</v>
      </c>
      <c r="J14" s="25"/>
      <c r="K14" s="25">
        <v>106443.68</v>
      </c>
      <c r="L14" s="25">
        <f t="shared" si="1"/>
        <v>19132.033986928102</v>
      </c>
      <c r="M14" s="25">
        <f t="shared" si="2"/>
        <v>125575.71398692809</v>
      </c>
    </row>
    <row r="15" spans="1:13" x14ac:dyDescent="0.3">
      <c r="A15" s="3" t="s">
        <v>17</v>
      </c>
      <c r="B15" s="4" t="s">
        <v>4</v>
      </c>
      <c r="C15" s="4">
        <v>337</v>
      </c>
      <c r="D15" s="7">
        <v>543438</v>
      </c>
      <c r="E15" s="12">
        <v>232164</v>
      </c>
      <c r="F15" s="12">
        <v>478942</v>
      </c>
      <c r="G15" s="19">
        <v>590045.13</v>
      </c>
      <c r="H15" s="26">
        <f t="shared" si="0"/>
        <v>607369.99477124191</v>
      </c>
      <c r="I15" s="26">
        <v>683240.07</v>
      </c>
      <c r="J15" s="25"/>
      <c r="K15" s="25">
        <v>514834.4</v>
      </c>
      <c r="L15" s="25">
        <f t="shared" si="1"/>
        <v>92535.594771241827</v>
      </c>
      <c r="M15" s="25">
        <f t="shared" si="2"/>
        <v>607369.99477124191</v>
      </c>
    </row>
    <row r="16" spans="1:13" x14ac:dyDescent="0.3">
      <c r="A16" s="3" t="s">
        <v>18</v>
      </c>
      <c r="B16" s="4" t="s">
        <v>13</v>
      </c>
      <c r="C16" s="4">
        <v>425</v>
      </c>
      <c r="D16" s="7">
        <v>751488</v>
      </c>
      <c r="E16" s="12">
        <v>222965</v>
      </c>
      <c r="F16" s="12">
        <v>607913</v>
      </c>
      <c r="G16" s="19">
        <v>740600.4</v>
      </c>
      <c r="H16" s="26">
        <f t="shared" si="0"/>
        <v>773366.24169934634</v>
      </c>
      <c r="I16" s="26">
        <v>757698.71</v>
      </c>
      <c r="J16" s="25"/>
      <c r="K16" s="25">
        <v>655540.36</v>
      </c>
      <c r="L16" s="25">
        <f t="shared" si="1"/>
        <v>117825.8816993464</v>
      </c>
      <c r="M16" s="25">
        <f t="shared" si="2"/>
        <v>773366.24169934634</v>
      </c>
    </row>
    <row r="17" spans="1:13" x14ac:dyDescent="0.3">
      <c r="A17" s="3" t="s">
        <v>19</v>
      </c>
      <c r="B17" s="4" t="s">
        <v>4</v>
      </c>
      <c r="C17" s="4">
        <v>244</v>
      </c>
      <c r="D17" s="7">
        <v>300839</v>
      </c>
      <c r="E17" s="12">
        <v>91792</v>
      </c>
      <c r="F17" s="12">
        <v>161654</v>
      </c>
      <c r="G17" s="19">
        <v>132862.29</v>
      </c>
      <c r="H17" s="26">
        <f t="shared" si="0"/>
        <v>139283.54464052286</v>
      </c>
      <c r="I17" s="26">
        <v>147889.59</v>
      </c>
      <c r="J17" s="25"/>
      <c r="K17" s="25">
        <v>118063.06</v>
      </c>
      <c r="L17" s="25">
        <f t="shared" si="1"/>
        <v>21220.484640522875</v>
      </c>
      <c r="M17" s="25">
        <f t="shared" si="2"/>
        <v>139283.54464052286</v>
      </c>
    </row>
    <row r="18" spans="1:13" x14ac:dyDescent="0.3">
      <c r="A18" s="3" t="s">
        <v>20</v>
      </c>
      <c r="B18" s="4" t="s">
        <v>4</v>
      </c>
      <c r="C18" s="4">
        <v>213</v>
      </c>
      <c r="D18" s="7">
        <v>358221</v>
      </c>
      <c r="E18" s="12">
        <v>124395</v>
      </c>
      <c r="F18" s="12">
        <v>353850</v>
      </c>
      <c r="G18" s="19">
        <v>421410.74</v>
      </c>
      <c r="H18" s="26">
        <f t="shared" si="0"/>
        <v>489413.40993464051</v>
      </c>
      <c r="I18" s="26">
        <v>489875.5</v>
      </c>
      <c r="J18" s="25"/>
      <c r="K18" s="25">
        <v>414849.04</v>
      </c>
      <c r="L18" s="25">
        <f t="shared" si="1"/>
        <v>74564.369934640519</v>
      </c>
      <c r="M18" s="25">
        <f t="shared" si="2"/>
        <v>489413.40993464051</v>
      </c>
    </row>
    <row r="19" spans="1:13" x14ac:dyDescent="0.3">
      <c r="A19" s="3" t="s">
        <v>21</v>
      </c>
      <c r="B19" s="4" t="s">
        <v>4</v>
      </c>
      <c r="C19" s="4">
        <v>100</v>
      </c>
      <c r="D19" s="7">
        <v>334779</v>
      </c>
      <c r="E19" s="12">
        <v>179455</v>
      </c>
      <c r="F19" s="12">
        <v>380194</v>
      </c>
      <c r="G19" s="19">
        <v>405890.11</v>
      </c>
      <c r="H19" s="26">
        <f t="shared" si="0"/>
        <v>549917.09251633985</v>
      </c>
      <c r="I19" s="26">
        <v>575676.06000000006</v>
      </c>
      <c r="J19" s="25"/>
      <c r="K19" s="25">
        <v>466134.71</v>
      </c>
      <c r="L19" s="25">
        <f t="shared" si="1"/>
        <v>83782.382516339872</v>
      </c>
      <c r="M19" s="25">
        <f t="shared" si="2"/>
        <v>549917.09251633985</v>
      </c>
    </row>
    <row r="20" spans="1:13" x14ac:dyDescent="0.3">
      <c r="A20" s="3" t="s">
        <v>22</v>
      </c>
      <c r="B20" s="4" t="s">
        <v>13</v>
      </c>
      <c r="C20" s="4">
        <v>470</v>
      </c>
      <c r="D20" s="7">
        <v>1112454</v>
      </c>
      <c r="E20" s="12">
        <v>195868</v>
      </c>
      <c r="F20" s="12">
        <v>774446</v>
      </c>
      <c r="G20" s="19">
        <v>855663.15</v>
      </c>
      <c r="H20" s="26">
        <f t="shared" si="0"/>
        <v>802580.76836601307</v>
      </c>
      <c r="I20" s="26">
        <v>741653.9</v>
      </c>
      <c r="J20" s="25"/>
      <c r="K20" s="25">
        <v>680303.92</v>
      </c>
      <c r="L20" s="25">
        <f t="shared" si="1"/>
        <v>122276.84836601307</v>
      </c>
      <c r="M20" s="25">
        <f t="shared" si="2"/>
        <v>802580.76836601307</v>
      </c>
    </row>
    <row r="21" spans="1:13" x14ac:dyDescent="0.3">
      <c r="A21" s="3" t="s">
        <v>23</v>
      </c>
      <c r="B21" s="4" t="s">
        <v>4</v>
      </c>
      <c r="C21" s="4">
        <v>32</v>
      </c>
      <c r="D21" s="7">
        <v>78548</v>
      </c>
      <c r="E21" s="12">
        <v>42837</v>
      </c>
      <c r="F21" s="12">
        <v>95303</v>
      </c>
      <c r="G21" s="19">
        <v>97843.79</v>
      </c>
      <c r="H21" s="26">
        <f t="shared" si="0"/>
        <v>99058.978071895428</v>
      </c>
      <c r="I21" s="27">
        <v>101233.4</v>
      </c>
      <c r="J21" s="25"/>
      <c r="K21" s="25">
        <v>83966.89</v>
      </c>
      <c r="L21" s="25">
        <f t="shared" si="1"/>
        <v>15092.088071895425</v>
      </c>
      <c r="M21" s="25">
        <f t="shared" si="2"/>
        <v>99058.978071895428</v>
      </c>
    </row>
    <row r="22" spans="1:13" x14ac:dyDescent="0.3">
      <c r="A22" s="3" t="s">
        <v>24</v>
      </c>
      <c r="B22" s="4" t="s">
        <v>4</v>
      </c>
      <c r="C22" s="4">
        <v>81</v>
      </c>
      <c r="D22" s="7">
        <v>64932</v>
      </c>
      <c r="E22" s="12">
        <v>32049</v>
      </c>
      <c r="F22" s="12">
        <v>74114</v>
      </c>
      <c r="G22" s="19">
        <v>91033.15</v>
      </c>
      <c r="H22" s="26">
        <f t="shared" si="0"/>
        <v>83877.382614379079</v>
      </c>
      <c r="I22" s="26">
        <v>91409.52</v>
      </c>
      <c r="J22" s="25"/>
      <c r="K22" s="25">
        <v>71098.28</v>
      </c>
      <c r="L22" s="25">
        <f t="shared" si="1"/>
        <v>12779.102614379084</v>
      </c>
      <c r="M22" s="25">
        <f t="shared" si="2"/>
        <v>83877.382614379079</v>
      </c>
    </row>
    <row r="23" spans="1:13" x14ac:dyDescent="0.3">
      <c r="A23" s="3" t="s">
        <v>25</v>
      </c>
      <c r="B23" s="4" t="s">
        <v>4</v>
      </c>
      <c r="C23" s="4">
        <v>41</v>
      </c>
      <c r="D23" s="7">
        <v>44238</v>
      </c>
      <c r="E23" s="12">
        <v>11598</v>
      </c>
      <c r="F23" s="12">
        <v>30899</v>
      </c>
      <c r="G23" s="19">
        <v>37274.839999999997</v>
      </c>
      <c r="H23" s="26">
        <f t="shared" si="0"/>
        <v>45911.838431372547</v>
      </c>
      <c r="I23" s="26">
        <v>56749.48</v>
      </c>
      <c r="J23" s="25"/>
      <c r="K23" s="25">
        <v>38916.959999999999</v>
      </c>
      <c r="L23" s="25">
        <f t="shared" si="1"/>
        <v>6994.8784313725482</v>
      </c>
      <c r="M23" s="25">
        <f t="shared" si="2"/>
        <v>45911.838431372547</v>
      </c>
    </row>
    <row r="24" spans="1:13" x14ac:dyDescent="0.3">
      <c r="A24" s="3" t="s">
        <v>26</v>
      </c>
      <c r="B24" s="4" t="s">
        <v>4</v>
      </c>
      <c r="C24" s="4">
        <v>343</v>
      </c>
      <c r="D24" s="7">
        <v>304270</v>
      </c>
      <c r="E24" s="12">
        <v>137620</v>
      </c>
      <c r="F24" s="12">
        <v>282358</v>
      </c>
      <c r="G24" s="19">
        <v>320907.18</v>
      </c>
      <c r="H24" s="26">
        <f t="shared" si="0"/>
        <v>360064.19598039216</v>
      </c>
      <c r="I24" s="26">
        <v>329318.71999999997</v>
      </c>
      <c r="J24" s="25"/>
      <c r="K24" s="25">
        <v>305206.77</v>
      </c>
      <c r="L24" s="25">
        <f t="shared" si="1"/>
        <v>54857.42598039216</v>
      </c>
      <c r="M24" s="25">
        <f t="shared" si="2"/>
        <v>360064.19598039216</v>
      </c>
    </row>
    <row r="25" spans="1:13" x14ac:dyDescent="0.3">
      <c r="A25" s="3" t="s">
        <v>27</v>
      </c>
      <c r="B25" s="4" t="s">
        <v>4</v>
      </c>
      <c r="C25" s="4">
        <v>171</v>
      </c>
      <c r="D25" s="7">
        <v>428871</v>
      </c>
      <c r="E25" s="12">
        <v>182341</v>
      </c>
      <c r="F25" s="12">
        <v>402884</v>
      </c>
      <c r="G25" s="19">
        <v>488129.27</v>
      </c>
      <c r="H25" s="26">
        <f t="shared" si="0"/>
        <v>568501.52588235284</v>
      </c>
      <c r="I25" s="26">
        <v>589417.12</v>
      </c>
      <c r="J25" s="25"/>
      <c r="K25" s="25">
        <v>481887.72</v>
      </c>
      <c r="L25" s="25">
        <f t="shared" si="1"/>
        <v>86613.805882352928</v>
      </c>
      <c r="M25" s="25">
        <f t="shared" si="2"/>
        <v>568501.52588235284</v>
      </c>
    </row>
    <row r="26" spans="1:13" x14ac:dyDescent="0.3">
      <c r="A26" s="3" t="s">
        <v>28</v>
      </c>
      <c r="B26" s="4" t="s">
        <v>4</v>
      </c>
      <c r="C26" s="4">
        <v>51</v>
      </c>
      <c r="D26" s="7">
        <v>22984</v>
      </c>
      <c r="E26" s="12">
        <v>7757</v>
      </c>
      <c r="F26" s="12">
        <v>18208</v>
      </c>
      <c r="G26" s="19">
        <v>22784.32</v>
      </c>
      <c r="H26" s="26">
        <f t="shared" si="0"/>
        <v>26630.026209150328</v>
      </c>
      <c r="I26" s="26">
        <v>30055.24</v>
      </c>
      <c r="J26" s="25"/>
      <c r="K26" s="25">
        <v>22572.82</v>
      </c>
      <c r="L26" s="25">
        <f t="shared" si="1"/>
        <v>4057.2062091503271</v>
      </c>
      <c r="M26" s="25">
        <f t="shared" si="2"/>
        <v>26630.026209150328</v>
      </c>
    </row>
    <row r="27" spans="1:13" x14ac:dyDescent="0.3">
      <c r="A27" s="3" t="s">
        <v>29</v>
      </c>
      <c r="B27" s="4" t="s">
        <v>4</v>
      </c>
      <c r="C27" s="4">
        <v>49</v>
      </c>
      <c r="D27" s="7">
        <v>147610</v>
      </c>
      <c r="E27" s="12">
        <v>90206</v>
      </c>
      <c r="F27" s="12">
        <v>170358</v>
      </c>
      <c r="G27" s="19">
        <v>182447.85</v>
      </c>
      <c r="H27" s="26">
        <f t="shared" si="0"/>
        <v>213378.52330065359</v>
      </c>
      <c r="I27" s="26">
        <v>217045.69</v>
      </c>
      <c r="J27" s="25"/>
      <c r="K27" s="25">
        <v>180869.33</v>
      </c>
      <c r="L27" s="25">
        <f t="shared" si="1"/>
        <v>32509.193300653591</v>
      </c>
      <c r="M27" s="25">
        <f t="shared" si="2"/>
        <v>213378.52330065359</v>
      </c>
    </row>
    <row r="28" spans="1:13" x14ac:dyDescent="0.3">
      <c r="A28" s="3" t="s">
        <v>82</v>
      </c>
      <c r="B28" s="4" t="s">
        <v>4</v>
      </c>
      <c r="C28" s="4">
        <v>18</v>
      </c>
      <c r="D28" s="7">
        <v>6905</v>
      </c>
      <c r="E28" s="12">
        <v>8349</v>
      </c>
      <c r="F28" s="12">
        <v>9272</v>
      </c>
      <c r="G28" s="19">
        <v>10507.43</v>
      </c>
      <c r="H28" s="26">
        <f t="shared" si="0"/>
        <v>8890.8165359477134</v>
      </c>
      <c r="I28" s="26">
        <v>10217.540000000001</v>
      </c>
      <c r="J28" s="25"/>
      <c r="K28" s="25">
        <v>7536.26</v>
      </c>
      <c r="L28" s="25">
        <f t="shared" si="1"/>
        <v>1354.5565359477123</v>
      </c>
      <c r="M28" s="25">
        <f t="shared" si="2"/>
        <v>8890.8165359477134</v>
      </c>
    </row>
    <row r="29" spans="1:13" x14ac:dyDescent="0.3">
      <c r="A29" s="3" t="s">
        <v>30</v>
      </c>
      <c r="B29" s="4" t="s">
        <v>4</v>
      </c>
      <c r="C29" s="4">
        <v>26</v>
      </c>
      <c r="D29" s="7">
        <v>16484</v>
      </c>
      <c r="E29" s="12">
        <v>5898</v>
      </c>
      <c r="F29" s="12">
        <v>13846</v>
      </c>
      <c r="G29" s="19">
        <v>17708.23</v>
      </c>
      <c r="H29" s="26">
        <f t="shared" si="0"/>
        <v>23378.560555555556</v>
      </c>
      <c r="I29" s="26">
        <v>28995.14</v>
      </c>
      <c r="J29" s="25"/>
      <c r="K29" s="25">
        <v>19816.73</v>
      </c>
      <c r="L29" s="25">
        <f t="shared" si="1"/>
        <v>3561.8305555555553</v>
      </c>
      <c r="M29" s="25">
        <f t="shared" si="2"/>
        <v>23378.560555555556</v>
      </c>
    </row>
    <row r="30" spans="1:13" x14ac:dyDescent="0.3">
      <c r="A30" s="3" t="s">
        <v>31</v>
      </c>
      <c r="B30" s="4" t="s">
        <v>4</v>
      </c>
      <c r="C30" s="4" t="s">
        <v>32</v>
      </c>
      <c r="D30" s="7">
        <v>100523</v>
      </c>
      <c r="E30" s="12">
        <v>56736</v>
      </c>
      <c r="F30" s="12">
        <v>115564</v>
      </c>
      <c r="G30" s="19">
        <v>118109.08</v>
      </c>
      <c r="H30" s="26">
        <f t="shared" si="0"/>
        <v>133431.3453267974</v>
      </c>
      <c r="I30" s="26">
        <v>138433.04999999999</v>
      </c>
      <c r="J30" s="25"/>
      <c r="K30" s="25">
        <v>113102.47</v>
      </c>
      <c r="L30" s="25">
        <f t="shared" si="1"/>
        <v>20328.875326797384</v>
      </c>
      <c r="M30" s="25">
        <f t="shared" si="2"/>
        <v>133431.3453267974</v>
      </c>
    </row>
    <row r="31" spans="1:13" x14ac:dyDescent="0.3">
      <c r="A31" s="3" t="s">
        <v>33</v>
      </c>
      <c r="B31" s="4" t="s">
        <v>4</v>
      </c>
      <c r="C31" s="4">
        <v>270</v>
      </c>
      <c r="D31" s="7">
        <v>562569</v>
      </c>
      <c r="E31" s="12">
        <v>173625</v>
      </c>
      <c r="F31" s="12">
        <v>403954</v>
      </c>
      <c r="G31" s="19">
        <v>527034.92000000004</v>
      </c>
      <c r="H31" s="26">
        <f t="shared" si="0"/>
        <v>608841.36470588227</v>
      </c>
      <c r="I31" s="26">
        <v>643898.30000000005</v>
      </c>
      <c r="J31" s="25"/>
      <c r="K31" s="25">
        <v>516081.6</v>
      </c>
      <c r="L31" s="25">
        <f t="shared" si="1"/>
        <v>92759.76470588235</v>
      </c>
      <c r="M31" s="25">
        <f t="shared" si="2"/>
        <v>608841.36470588227</v>
      </c>
    </row>
    <row r="32" spans="1:13" x14ac:dyDescent="0.3">
      <c r="A32" s="3" t="s">
        <v>34</v>
      </c>
      <c r="B32" s="4" t="s">
        <v>35</v>
      </c>
      <c r="C32" s="4">
        <v>17</v>
      </c>
      <c r="D32" s="7">
        <v>0</v>
      </c>
      <c r="E32" s="12">
        <v>0</v>
      </c>
      <c r="F32" s="12">
        <v>0</v>
      </c>
      <c r="G32" s="19">
        <v>0</v>
      </c>
      <c r="H32" s="10"/>
      <c r="I32" s="10">
        <v>0</v>
      </c>
      <c r="J32" s="25"/>
    </row>
    <row r="33" spans="1:13" x14ac:dyDescent="0.3">
      <c r="A33" s="3" t="s">
        <v>36</v>
      </c>
      <c r="B33" s="4" t="s">
        <v>35</v>
      </c>
      <c r="C33" s="4">
        <v>9</v>
      </c>
      <c r="D33" s="7">
        <v>0</v>
      </c>
      <c r="E33" s="12">
        <v>0</v>
      </c>
      <c r="F33" s="12">
        <v>0</v>
      </c>
      <c r="G33" s="19">
        <v>0</v>
      </c>
      <c r="H33" s="10"/>
      <c r="I33" s="10">
        <v>0</v>
      </c>
      <c r="J33" s="25"/>
    </row>
    <row r="34" spans="1:13" x14ac:dyDescent="0.3">
      <c r="A34" s="3" t="s">
        <v>37</v>
      </c>
      <c r="B34" s="4" t="s">
        <v>35</v>
      </c>
      <c r="C34" s="4">
        <v>4</v>
      </c>
      <c r="D34" s="7">
        <v>0</v>
      </c>
      <c r="E34" s="12">
        <v>0</v>
      </c>
      <c r="F34" s="12">
        <v>0</v>
      </c>
      <c r="G34" s="19">
        <v>0</v>
      </c>
      <c r="H34" s="10"/>
      <c r="I34" s="10">
        <v>0</v>
      </c>
      <c r="J34" s="25"/>
    </row>
    <row r="35" spans="1:13" x14ac:dyDescent="0.3">
      <c r="A35" s="3" t="s">
        <v>38</v>
      </c>
      <c r="B35" s="4" t="s">
        <v>35</v>
      </c>
      <c r="C35" s="4">
        <v>7</v>
      </c>
      <c r="D35" s="7">
        <v>0</v>
      </c>
      <c r="E35" s="12">
        <v>0</v>
      </c>
      <c r="F35" s="12">
        <v>0</v>
      </c>
      <c r="G35" s="19">
        <v>0</v>
      </c>
      <c r="H35" s="10"/>
      <c r="I35" s="10">
        <v>0</v>
      </c>
      <c r="J35" s="25"/>
    </row>
    <row r="36" spans="1:13" x14ac:dyDescent="0.3">
      <c r="A36" s="3" t="s">
        <v>39</v>
      </c>
      <c r="B36" s="4" t="s">
        <v>35</v>
      </c>
      <c r="C36" s="4">
        <v>8</v>
      </c>
      <c r="D36" s="7">
        <v>0</v>
      </c>
      <c r="E36" s="12">
        <v>0</v>
      </c>
      <c r="F36" s="12">
        <v>0</v>
      </c>
      <c r="G36" s="19">
        <v>0</v>
      </c>
      <c r="H36" s="10"/>
      <c r="I36" s="10">
        <v>0</v>
      </c>
      <c r="J36" s="25"/>
    </row>
    <row r="37" spans="1:13" x14ac:dyDescent="0.3">
      <c r="A37" s="3" t="s">
        <v>40</v>
      </c>
      <c r="B37" s="4" t="s">
        <v>35</v>
      </c>
      <c r="C37" s="4">
        <v>3</v>
      </c>
      <c r="D37" s="7">
        <v>0</v>
      </c>
      <c r="E37" s="12">
        <v>0</v>
      </c>
      <c r="F37" s="12">
        <v>0</v>
      </c>
      <c r="G37" s="19">
        <v>0</v>
      </c>
      <c r="H37" s="10"/>
      <c r="I37" s="10">
        <v>0</v>
      </c>
      <c r="J37" s="25"/>
    </row>
    <row r="38" spans="1:13" x14ac:dyDescent="0.3">
      <c r="A38" s="3" t="s">
        <v>41</v>
      </c>
      <c r="B38" s="4" t="s">
        <v>35</v>
      </c>
      <c r="C38" s="4">
        <v>6</v>
      </c>
      <c r="D38" s="7">
        <v>0</v>
      </c>
      <c r="E38" s="12">
        <v>0</v>
      </c>
      <c r="F38" s="12">
        <v>0</v>
      </c>
      <c r="G38" s="19">
        <v>0</v>
      </c>
      <c r="H38" s="10"/>
      <c r="I38" s="10">
        <v>0</v>
      </c>
      <c r="J38" s="25"/>
    </row>
    <row r="39" spans="1:13" x14ac:dyDescent="0.3">
      <c r="A39" s="3" t="s">
        <v>42</v>
      </c>
      <c r="B39" s="4" t="s">
        <v>35</v>
      </c>
      <c r="C39" s="4">
        <v>11</v>
      </c>
      <c r="D39" s="7">
        <v>0</v>
      </c>
      <c r="E39" s="12">
        <v>0</v>
      </c>
      <c r="F39" s="12">
        <v>0</v>
      </c>
      <c r="G39" s="19">
        <v>0</v>
      </c>
      <c r="H39" s="10"/>
      <c r="I39" s="10">
        <v>0</v>
      </c>
      <c r="J39" s="25"/>
    </row>
    <row r="40" spans="1:13" x14ac:dyDescent="0.3">
      <c r="A40" s="3" t="s">
        <v>25</v>
      </c>
      <c r="B40" s="4" t="s">
        <v>35</v>
      </c>
      <c r="C40" s="4">
        <v>10</v>
      </c>
      <c r="D40" s="7">
        <v>0</v>
      </c>
      <c r="E40" s="12">
        <v>0</v>
      </c>
      <c r="F40" s="12">
        <v>0</v>
      </c>
      <c r="G40" s="19">
        <v>0</v>
      </c>
      <c r="H40" s="10"/>
      <c r="I40" s="10">
        <v>0</v>
      </c>
      <c r="J40" s="25"/>
    </row>
    <row r="41" spans="1:13" x14ac:dyDescent="0.3">
      <c r="A41" s="3" t="s">
        <v>43</v>
      </c>
      <c r="B41" s="4" t="s">
        <v>35</v>
      </c>
      <c r="C41" s="4">
        <v>4</v>
      </c>
      <c r="D41" s="7">
        <v>0</v>
      </c>
      <c r="E41" s="12">
        <v>0</v>
      </c>
      <c r="F41" s="12">
        <v>0</v>
      </c>
      <c r="G41" s="19">
        <v>0</v>
      </c>
      <c r="H41" s="10"/>
      <c r="I41" s="10">
        <v>0</v>
      </c>
      <c r="J41" s="25"/>
    </row>
    <row r="42" spans="1:13" x14ac:dyDescent="0.3">
      <c r="A42" s="3" t="s">
        <v>44</v>
      </c>
      <c r="B42" s="4" t="s">
        <v>35</v>
      </c>
      <c r="C42" s="4">
        <v>8</v>
      </c>
      <c r="D42" s="7">
        <v>0</v>
      </c>
      <c r="E42" s="12">
        <v>0</v>
      </c>
      <c r="F42" s="12">
        <v>0</v>
      </c>
      <c r="G42" s="19">
        <v>0</v>
      </c>
      <c r="H42" s="10"/>
      <c r="I42" s="10">
        <v>0</v>
      </c>
      <c r="J42" s="25"/>
    </row>
    <row r="43" spans="1:13" x14ac:dyDescent="0.3">
      <c r="A43" s="3" t="s">
        <v>45</v>
      </c>
      <c r="B43" s="4" t="s">
        <v>35</v>
      </c>
      <c r="C43" s="4">
        <v>25</v>
      </c>
      <c r="D43" s="7">
        <v>0</v>
      </c>
      <c r="E43" s="12">
        <v>0</v>
      </c>
      <c r="F43" s="12">
        <v>0</v>
      </c>
      <c r="G43" s="19">
        <v>0</v>
      </c>
      <c r="H43" s="10"/>
      <c r="I43" s="10">
        <v>0</v>
      </c>
      <c r="J43" s="25"/>
    </row>
    <row r="44" spans="1:13" x14ac:dyDescent="0.3">
      <c r="A44" s="3" t="s">
        <v>46</v>
      </c>
      <c r="B44" s="4" t="s">
        <v>47</v>
      </c>
      <c r="C44" s="4">
        <v>16</v>
      </c>
      <c r="D44" s="7">
        <v>0</v>
      </c>
      <c r="E44" s="12">
        <v>0</v>
      </c>
      <c r="F44" s="12">
        <v>0</v>
      </c>
      <c r="G44" s="19">
        <v>0</v>
      </c>
      <c r="H44" s="10"/>
      <c r="I44" s="10">
        <v>0</v>
      </c>
      <c r="J44" s="25"/>
    </row>
    <row r="45" spans="1:13" x14ac:dyDescent="0.3">
      <c r="A45" s="33" t="s">
        <v>48</v>
      </c>
      <c r="B45" s="9" t="s">
        <v>47</v>
      </c>
      <c r="C45" s="9">
        <v>26</v>
      </c>
      <c r="D45" s="34">
        <v>0</v>
      </c>
      <c r="E45" s="35">
        <v>0</v>
      </c>
      <c r="F45" s="35">
        <v>0</v>
      </c>
      <c r="G45" s="36">
        <v>21.16</v>
      </c>
      <c r="H45" s="26">
        <f>M45</f>
        <v>2848.1720261437904</v>
      </c>
      <c r="I45" s="26">
        <v>5843.93</v>
      </c>
      <c r="J45" s="25"/>
      <c r="K45" s="25">
        <v>2414.2399999999998</v>
      </c>
      <c r="L45" s="25">
        <f t="shared" ref="L45" si="3">K45*55/306</f>
        <v>433.93202614379078</v>
      </c>
      <c r="M45" s="25">
        <f t="shared" ref="M45" si="4">SUM(K45:L45)</f>
        <v>2848.1720261437904</v>
      </c>
    </row>
    <row r="46" spans="1:13" x14ac:dyDescent="0.3">
      <c r="A46" s="33" t="s">
        <v>49</v>
      </c>
      <c r="B46" s="9" t="s">
        <v>47</v>
      </c>
      <c r="C46" s="9">
        <v>28</v>
      </c>
      <c r="D46" s="34">
        <v>0</v>
      </c>
      <c r="E46" s="35">
        <v>0</v>
      </c>
      <c r="F46" s="35">
        <v>0</v>
      </c>
      <c r="G46" s="36">
        <v>0</v>
      </c>
      <c r="H46" s="30"/>
      <c r="I46" s="30"/>
    </row>
    <row r="47" spans="1:13" x14ac:dyDescent="0.3">
      <c r="A47" s="33" t="s">
        <v>50</v>
      </c>
      <c r="B47" s="9" t="s">
        <v>47</v>
      </c>
      <c r="C47" s="9">
        <v>12</v>
      </c>
      <c r="D47" s="34">
        <v>0</v>
      </c>
      <c r="E47" s="35">
        <v>0</v>
      </c>
      <c r="F47" s="35">
        <v>0</v>
      </c>
      <c r="G47" s="36">
        <v>0</v>
      </c>
      <c r="H47" s="30"/>
      <c r="I47" s="30"/>
    </row>
    <row r="48" spans="1:13" x14ac:dyDescent="0.3">
      <c r="A48" s="33" t="s">
        <v>51</v>
      </c>
      <c r="B48" s="9" t="s">
        <v>47</v>
      </c>
      <c r="C48" s="9">
        <v>22</v>
      </c>
      <c r="D48" s="34">
        <v>0</v>
      </c>
      <c r="E48" s="35">
        <v>0</v>
      </c>
      <c r="F48" s="35">
        <v>0</v>
      </c>
      <c r="G48" s="36">
        <v>0</v>
      </c>
      <c r="H48" s="30"/>
      <c r="I48" s="30"/>
    </row>
    <row r="49" spans="1:16" x14ac:dyDescent="0.3">
      <c r="A49" s="33" t="s">
        <v>52</v>
      </c>
      <c r="B49" s="9" t="s">
        <v>47</v>
      </c>
      <c r="C49" s="9">
        <v>74</v>
      </c>
      <c r="D49" s="34">
        <v>0</v>
      </c>
      <c r="E49" s="35">
        <v>0</v>
      </c>
      <c r="F49" s="35">
        <v>0</v>
      </c>
      <c r="G49" s="36">
        <v>0</v>
      </c>
      <c r="H49" s="30"/>
      <c r="I49" s="30"/>
    </row>
    <row r="50" spans="1:16" x14ac:dyDescent="0.3">
      <c r="A50" s="33" t="s">
        <v>53</v>
      </c>
      <c r="B50" s="9" t="s">
        <v>47</v>
      </c>
      <c r="C50" s="9">
        <v>16</v>
      </c>
      <c r="D50" s="34">
        <v>0</v>
      </c>
      <c r="E50" s="35">
        <v>0</v>
      </c>
      <c r="F50" s="35">
        <v>0</v>
      </c>
      <c r="G50" s="36">
        <v>0</v>
      </c>
      <c r="H50" s="30"/>
      <c r="I50" s="30"/>
    </row>
    <row r="51" spans="1:16" x14ac:dyDescent="0.3">
      <c r="A51" s="33" t="s">
        <v>88</v>
      </c>
      <c r="B51" s="9"/>
      <c r="C51" s="9"/>
      <c r="D51" s="34">
        <v>0</v>
      </c>
      <c r="E51" s="35">
        <v>0</v>
      </c>
      <c r="F51" s="35">
        <v>0</v>
      </c>
      <c r="G51" s="36">
        <v>18.5</v>
      </c>
      <c r="H51" s="30"/>
      <c r="I51" s="30"/>
    </row>
    <row r="52" spans="1:16" x14ac:dyDescent="0.3">
      <c r="A52" s="3" t="s">
        <v>54</v>
      </c>
      <c r="B52" s="4" t="s">
        <v>55</v>
      </c>
      <c r="C52" s="4" t="s">
        <v>56</v>
      </c>
      <c r="D52" s="7">
        <v>361968</v>
      </c>
      <c r="E52" s="12">
        <v>159140</v>
      </c>
      <c r="F52" s="12">
        <v>256474</v>
      </c>
      <c r="G52" s="19">
        <v>230598.92</v>
      </c>
      <c r="H52" s="35">
        <v>322104.36</v>
      </c>
      <c r="I52" s="35">
        <v>245408.28</v>
      </c>
    </row>
    <row r="53" spans="1:16" x14ac:dyDescent="0.3">
      <c r="A53" s="3" t="s">
        <v>57</v>
      </c>
      <c r="B53" s="4" t="s">
        <v>55</v>
      </c>
      <c r="C53" s="4" t="s">
        <v>56</v>
      </c>
      <c r="D53" s="7">
        <v>47648</v>
      </c>
      <c r="E53" s="12">
        <v>66497</v>
      </c>
      <c r="F53" s="12">
        <v>91694</v>
      </c>
      <c r="G53" s="19">
        <v>83871.25</v>
      </c>
      <c r="H53" s="35">
        <v>107023.61</v>
      </c>
      <c r="I53" s="35">
        <v>136130.92000000001</v>
      </c>
    </row>
    <row r="54" spans="1:16" x14ac:dyDescent="0.3">
      <c r="A54" s="3" t="s">
        <v>58</v>
      </c>
      <c r="B54" s="4" t="s">
        <v>56</v>
      </c>
      <c r="C54" s="4" t="s">
        <v>56</v>
      </c>
      <c r="D54" s="7">
        <v>31262</v>
      </c>
      <c r="E54" s="12">
        <v>35565</v>
      </c>
      <c r="F54" s="12">
        <v>32182</v>
      </c>
      <c r="G54" s="19">
        <v>41261.69</v>
      </c>
      <c r="H54" s="35">
        <v>40401.67</v>
      </c>
      <c r="I54" s="35">
        <v>30409.32</v>
      </c>
    </row>
    <row r="55" spans="1:16" x14ac:dyDescent="0.3">
      <c r="A55" s="3" t="s">
        <v>59</v>
      </c>
      <c r="B55" s="4" t="s">
        <v>56</v>
      </c>
      <c r="C55" s="4" t="s">
        <v>56</v>
      </c>
      <c r="D55" s="7">
        <v>101297</v>
      </c>
      <c r="E55" s="12">
        <v>56524</v>
      </c>
      <c r="F55" s="12">
        <v>126916</v>
      </c>
      <c r="G55" s="19">
        <f>82102.45-2275.75-29.85</f>
        <v>79796.849999999991</v>
      </c>
      <c r="H55" s="35">
        <v>260937.24395424899</v>
      </c>
      <c r="I55" s="35">
        <v>98169.969999998793</v>
      </c>
      <c r="P55" s="28"/>
    </row>
    <row r="56" spans="1:16" x14ac:dyDescent="0.3">
      <c r="A56" s="3" t="s">
        <v>60</v>
      </c>
      <c r="B56" s="4"/>
      <c r="C56" s="4"/>
      <c r="D56" s="8">
        <f t="shared" ref="D56:I56" si="5">SUM(D2:D55)</f>
        <v>8498641</v>
      </c>
      <c r="E56" s="13">
        <f t="shared" si="5"/>
        <v>3458979</v>
      </c>
      <c r="F56" s="15">
        <f t="shared" si="5"/>
        <v>7538963</v>
      </c>
      <c r="G56" s="20">
        <f t="shared" si="5"/>
        <v>8495690.25</v>
      </c>
      <c r="H56" s="32">
        <f t="shared" si="5"/>
        <v>9423603.8899999987</v>
      </c>
      <c r="I56" s="32">
        <f t="shared" si="5"/>
        <v>9360104.3499999996</v>
      </c>
      <c r="K56" s="20">
        <f t="shared" ref="K56:M56" si="6">SUM(K2:K55)</f>
        <v>7368697.8499999996</v>
      </c>
      <c r="L56" s="20">
        <f t="shared" si="6"/>
        <v>1324439.1560457516</v>
      </c>
      <c r="M56" s="20">
        <f t="shared" si="6"/>
        <v>8693137.0060457513</v>
      </c>
      <c r="P56" s="29"/>
    </row>
    <row r="57" spans="1:16" x14ac:dyDescent="0.3">
      <c r="A57" s="39"/>
      <c r="B57" s="40"/>
      <c r="C57" s="40"/>
      <c r="D57" s="40"/>
      <c r="G57" s="16"/>
      <c r="H57" s="10"/>
      <c r="I57" s="10"/>
      <c r="P57" s="31"/>
    </row>
    <row r="58" spans="1:16" x14ac:dyDescent="0.3">
      <c r="A58" s="5" t="s">
        <v>61</v>
      </c>
      <c r="B58" s="2"/>
      <c r="C58" s="2"/>
      <c r="D58" s="2"/>
      <c r="E58" s="10"/>
      <c r="F58" s="10"/>
      <c r="G58" s="21"/>
      <c r="H58" s="10"/>
      <c r="I58" s="10"/>
    </row>
    <row r="59" spans="1:16" x14ac:dyDescent="0.3">
      <c r="A59" s="3" t="s">
        <v>62</v>
      </c>
      <c r="B59" s="4" t="s">
        <v>63</v>
      </c>
      <c r="C59" s="4"/>
      <c r="D59" s="7">
        <v>588863</v>
      </c>
      <c r="E59" s="11">
        <v>393264</v>
      </c>
      <c r="F59" s="12">
        <v>412865</v>
      </c>
      <c r="G59" s="36">
        <v>679166.65</v>
      </c>
      <c r="H59" s="35">
        <v>524058.42</v>
      </c>
      <c r="I59" s="35">
        <v>524443.21</v>
      </c>
      <c r="J59" s="28"/>
      <c r="P59" s="28"/>
    </row>
    <row r="60" spans="1:16" x14ac:dyDescent="0.3">
      <c r="A60" s="3" t="s">
        <v>64</v>
      </c>
      <c r="B60" s="4" t="s">
        <v>63</v>
      </c>
      <c r="C60" s="4"/>
      <c r="D60" s="7">
        <v>1300750</v>
      </c>
      <c r="E60" s="11">
        <v>1286836</v>
      </c>
      <c r="F60" s="12">
        <v>1432270</v>
      </c>
      <c r="G60" s="36">
        <v>1500420.76</v>
      </c>
      <c r="H60" s="35">
        <v>1584995.1</v>
      </c>
      <c r="I60" s="35">
        <v>1810345.36</v>
      </c>
      <c r="J60" s="29"/>
      <c r="P60" s="29"/>
    </row>
    <row r="61" spans="1:16" x14ac:dyDescent="0.3">
      <c r="A61" s="3" t="s">
        <v>65</v>
      </c>
      <c r="B61" s="4" t="s">
        <v>63</v>
      </c>
      <c r="C61" s="4"/>
      <c r="D61" s="7">
        <v>291362</v>
      </c>
      <c r="E61" s="11">
        <v>218168</v>
      </c>
      <c r="F61" s="12">
        <v>322946</v>
      </c>
      <c r="G61" s="36">
        <v>439362.25</v>
      </c>
      <c r="H61" s="35">
        <v>593471.28</v>
      </c>
      <c r="I61" s="35">
        <v>603961.18000000005</v>
      </c>
      <c r="J61" s="29"/>
      <c r="P61" s="29"/>
    </row>
    <row r="62" spans="1:16" x14ac:dyDescent="0.3">
      <c r="A62" s="3" t="s">
        <v>66</v>
      </c>
      <c r="B62" s="4" t="s">
        <v>63</v>
      </c>
      <c r="C62" s="4"/>
      <c r="D62" s="7">
        <v>1484</v>
      </c>
      <c r="E62" s="11">
        <v>1870</v>
      </c>
      <c r="F62" s="12">
        <v>1759</v>
      </c>
      <c r="G62" s="36">
        <v>16157.22</v>
      </c>
      <c r="H62" s="35">
        <v>1981.73</v>
      </c>
      <c r="I62" s="35">
        <v>3008.63</v>
      </c>
      <c r="J62" s="29"/>
      <c r="P62" s="29"/>
    </row>
    <row r="63" spans="1:16" x14ac:dyDescent="0.3">
      <c r="A63" s="3" t="s">
        <v>67</v>
      </c>
      <c r="B63" s="4" t="s">
        <v>63</v>
      </c>
      <c r="C63" s="4"/>
      <c r="D63" s="7">
        <v>149980</v>
      </c>
      <c r="E63" s="11">
        <v>120000</v>
      </c>
      <c r="F63" s="12">
        <v>155932</v>
      </c>
      <c r="G63" s="36">
        <v>131161.01</v>
      </c>
      <c r="H63" s="35">
        <v>117690.5</v>
      </c>
      <c r="I63" s="35">
        <v>160805</v>
      </c>
      <c r="J63" s="29"/>
      <c r="P63" s="29"/>
    </row>
    <row r="64" spans="1:16" x14ac:dyDescent="0.3">
      <c r="A64" s="3" t="s">
        <v>68</v>
      </c>
      <c r="B64" s="4" t="s">
        <v>63</v>
      </c>
      <c r="C64" s="4"/>
      <c r="D64" s="7">
        <v>307821</v>
      </c>
      <c r="E64" s="11">
        <v>344871</v>
      </c>
      <c r="F64" s="12">
        <v>335655</v>
      </c>
      <c r="G64" s="36">
        <v>382660.64</v>
      </c>
      <c r="H64" s="35">
        <v>280612.31</v>
      </c>
      <c r="I64" s="35">
        <v>-149623.34</v>
      </c>
      <c r="J64" s="29"/>
      <c r="P64" s="29"/>
    </row>
    <row r="65" spans="1:16" x14ac:dyDescent="0.3">
      <c r="A65" s="1" t="s">
        <v>69</v>
      </c>
      <c r="B65" s="4" t="s">
        <v>63</v>
      </c>
      <c r="C65" s="4"/>
      <c r="D65" s="8">
        <f t="shared" ref="D65:I65" si="7">SUM(D59:D64)</f>
        <v>2640260</v>
      </c>
      <c r="E65" s="14">
        <f t="shared" si="7"/>
        <v>2365009</v>
      </c>
      <c r="F65" s="13">
        <f t="shared" si="7"/>
        <v>2661427</v>
      </c>
      <c r="G65" s="22">
        <f t="shared" si="7"/>
        <v>3148928.5300000007</v>
      </c>
      <c r="H65" s="22">
        <f t="shared" si="7"/>
        <v>3102809.34</v>
      </c>
      <c r="I65" s="22">
        <f t="shared" si="7"/>
        <v>2952940.0400000005</v>
      </c>
      <c r="J65" s="29"/>
      <c r="P65" s="29"/>
    </row>
    <row r="66" spans="1:16" ht="15" customHeight="1" x14ac:dyDescent="0.3">
      <c r="A66" s="1"/>
      <c r="B66" s="4"/>
      <c r="C66" s="4"/>
      <c r="D66" s="7"/>
      <c r="E66" s="10"/>
      <c r="F66" s="10"/>
      <c r="G66" s="21"/>
      <c r="H66" s="30"/>
      <c r="I66" s="10"/>
    </row>
    <row r="67" spans="1:16" x14ac:dyDescent="0.3">
      <c r="A67" s="1" t="s">
        <v>70</v>
      </c>
      <c r="B67" s="2"/>
      <c r="C67" s="2"/>
      <c r="D67" s="6">
        <f t="shared" ref="D67:I67" si="8">SUM(D56-D65)</f>
        <v>5858381</v>
      </c>
      <c r="E67" s="6">
        <f t="shared" si="8"/>
        <v>1093970</v>
      </c>
      <c r="F67" s="6">
        <f t="shared" si="8"/>
        <v>4877536</v>
      </c>
      <c r="G67" s="22">
        <f t="shared" si="8"/>
        <v>5346761.7199999988</v>
      </c>
      <c r="H67" s="22">
        <f t="shared" si="8"/>
        <v>6320794.5499999989</v>
      </c>
      <c r="I67" s="22">
        <f t="shared" si="8"/>
        <v>6407164.3099999987</v>
      </c>
    </row>
    <row r="68" spans="1:16" ht="14.4" customHeight="1" x14ac:dyDescent="0.3">
      <c r="A68" s="46" t="s">
        <v>71</v>
      </c>
      <c r="B68" s="47"/>
      <c r="C68" s="47"/>
      <c r="D68" s="47"/>
      <c r="E68" s="47"/>
      <c r="F68" s="47"/>
      <c r="G68" s="16"/>
      <c r="H68" s="10"/>
      <c r="I68" s="10"/>
    </row>
    <row r="69" spans="1:16" x14ac:dyDescent="0.3">
      <c r="A69" s="43"/>
      <c r="B69" s="44"/>
      <c r="C69" s="44"/>
      <c r="D69" s="44"/>
      <c r="E69" s="45"/>
      <c r="F69" s="10"/>
      <c r="G69" s="21"/>
      <c r="H69" s="10"/>
      <c r="I69" s="10"/>
    </row>
    <row r="70" spans="1:16" x14ac:dyDescent="0.3">
      <c r="A70" s="5" t="s">
        <v>72</v>
      </c>
      <c r="B70" s="4"/>
      <c r="C70" s="4"/>
      <c r="D70" s="4"/>
      <c r="E70" s="10"/>
      <c r="F70" s="10"/>
      <c r="G70" s="21"/>
      <c r="H70" s="10"/>
      <c r="I70" s="10"/>
    </row>
    <row r="71" spans="1:16" x14ac:dyDescent="0.3">
      <c r="A71" s="3" t="s">
        <v>73</v>
      </c>
      <c r="B71" s="4"/>
      <c r="C71" s="9"/>
      <c r="D71" s="17">
        <v>2180</v>
      </c>
      <c r="E71" s="37">
        <v>2440</v>
      </c>
      <c r="F71" s="37">
        <v>3559</v>
      </c>
      <c r="G71" s="38">
        <v>3408</v>
      </c>
      <c r="H71" s="30">
        <v>3940</v>
      </c>
      <c r="I71" s="30">
        <v>5456</v>
      </c>
    </row>
    <row r="72" spans="1:16" x14ac:dyDescent="0.3">
      <c r="A72" s="3" t="s">
        <v>74</v>
      </c>
      <c r="B72" s="4"/>
      <c r="C72" s="9"/>
      <c r="D72" s="17">
        <v>218</v>
      </c>
      <c r="E72" s="37">
        <v>130</v>
      </c>
      <c r="F72" s="37">
        <v>161</v>
      </c>
      <c r="G72" s="38">
        <v>198</v>
      </c>
      <c r="H72" s="30">
        <v>91</v>
      </c>
      <c r="I72" s="30">
        <v>74</v>
      </c>
    </row>
    <row r="73" spans="1:16" x14ac:dyDescent="0.3">
      <c r="A73" s="3" t="s">
        <v>75</v>
      </c>
      <c r="B73" s="4"/>
      <c r="C73" s="9"/>
      <c r="D73" s="17">
        <v>1962</v>
      </c>
      <c r="E73" s="37">
        <v>2310</v>
      </c>
      <c r="F73" s="37">
        <v>3398</v>
      </c>
      <c r="G73" s="38">
        <v>3210</v>
      </c>
      <c r="H73" s="30">
        <v>3849</v>
      </c>
      <c r="I73" s="30">
        <v>5382</v>
      </c>
    </row>
    <row r="74" spans="1:16" x14ac:dyDescent="0.3">
      <c r="A74" s="41" t="s">
        <v>84</v>
      </c>
      <c r="B74" s="42"/>
      <c r="C74" s="9"/>
      <c r="D74" s="17">
        <v>360</v>
      </c>
      <c r="E74" s="37">
        <v>250</v>
      </c>
      <c r="F74" s="37">
        <v>420</v>
      </c>
      <c r="G74" s="38">
        <v>104</v>
      </c>
      <c r="H74" s="30">
        <v>292</v>
      </c>
      <c r="I74" s="30">
        <v>338</v>
      </c>
    </row>
    <row r="75" spans="1:16" x14ac:dyDescent="0.3">
      <c r="A75" s="3" t="s">
        <v>76</v>
      </c>
      <c r="B75" s="4"/>
      <c r="C75" s="9"/>
      <c r="D75" s="17">
        <v>1775</v>
      </c>
      <c r="E75" s="37">
        <v>1732</v>
      </c>
      <c r="F75" s="37">
        <v>2674</v>
      </c>
      <c r="G75" s="38">
        <v>2571</v>
      </c>
      <c r="H75" s="30">
        <v>3290</v>
      </c>
      <c r="I75" s="30">
        <v>4611</v>
      </c>
    </row>
    <row r="76" spans="1:16" x14ac:dyDescent="0.3">
      <c r="A76" s="3" t="s">
        <v>77</v>
      </c>
      <c r="B76" s="4"/>
      <c r="C76" s="9"/>
      <c r="D76" s="17">
        <v>1415</v>
      </c>
      <c r="E76" s="37">
        <f>1481+1</f>
        <v>1482</v>
      </c>
      <c r="F76" s="37">
        <v>2254</v>
      </c>
      <c r="G76" s="38">
        <v>2050</v>
      </c>
      <c r="H76" s="30">
        <v>2471</v>
      </c>
      <c r="I76" s="30">
        <v>3551</v>
      </c>
    </row>
    <row r="77" spans="1:16" x14ac:dyDescent="0.3">
      <c r="A77" s="3" t="s">
        <v>78</v>
      </c>
      <c r="B77" s="4"/>
      <c r="C77" s="9"/>
      <c r="D77" s="17">
        <v>317</v>
      </c>
      <c r="E77" s="37">
        <v>447</v>
      </c>
      <c r="F77" s="37">
        <v>530</v>
      </c>
      <c r="G77" s="38">
        <v>354</v>
      </c>
      <c r="H77" s="30">
        <v>412</v>
      </c>
      <c r="I77" s="30">
        <v>521</v>
      </c>
    </row>
    <row r="78" spans="1:16" x14ac:dyDescent="0.3">
      <c r="A78" s="3" t="s">
        <v>79</v>
      </c>
      <c r="B78" s="4"/>
      <c r="C78" s="9"/>
      <c r="D78" s="17">
        <v>88</v>
      </c>
      <c r="E78" s="37">
        <v>261</v>
      </c>
      <c r="F78" s="37">
        <v>355</v>
      </c>
      <c r="G78" s="38">
        <v>483</v>
      </c>
      <c r="H78" s="30">
        <v>76</v>
      </c>
      <c r="I78" s="30">
        <v>265</v>
      </c>
    </row>
  </sheetData>
  <mergeCells count="4">
    <mergeCell ref="A57:D57"/>
    <mergeCell ref="A74:B74"/>
    <mergeCell ref="A69:E69"/>
    <mergeCell ref="A68:F68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Strata Service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Carnell, Steve</dc:creator>
  <cp:lastModifiedBy>Carrie-Anne Bainbridge</cp:lastModifiedBy>
  <cp:lastPrinted>2022-04-27T15:51:11Z</cp:lastPrinted>
  <dcterms:created xsi:type="dcterms:W3CDTF">2017-10-09T13:07:07Z</dcterms:created>
  <dcterms:modified xsi:type="dcterms:W3CDTF">2025-10-02T10:14:27Z</dcterms:modified>
</cp:coreProperties>
</file>